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165" activeTab="0"/>
  </bookViews>
  <sheets>
    <sheet name="BS-中" sheetId="1" r:id="rId1"/>
    <sheet name="IS-中" sheetId="2" r:id="rId2"/>
  </sheets>
  <definedNames>
    <definedName name="_Col01" localSheetId="0">'BS-中'!$E$8</definedName>
    <definedName name="_Col02" localSheetId="0">'BS-中'!$F$8</definedName>
    <definedName name="_Col03" localSheetId="0">'BS-中'!$I$8</definedName>
    <definedName name="_Col04" localSheetId="0">'BS-中'!$J$8</definedName>
    <definedName name="ActDesc" localSheetId="0">'BS-中'!$A$8</definedName>
    <definedName name="ActDesc_P2" localSheetId="0">'BS-中'!$K$8</definedName>
    <definedName name="AS2DocOpenMode" hidden="1">"AS2DocumentEdit"</definedName>
    <definedName name="AuditDayC" localSheetId="0">'BS-中'!#REF!</definedName>
    <definedName name="ClientNameC" localSheetId="0">'BS-中'!$A$1</definedName>
    <definedName name="Col01_P2" localSheetId="0">'BS-中'!#REF!</definedName>
    <definedName name="Col02_1" localSheetId="1">'IS-中'!$E$34</definedName>
    <definedName name="Col02_P2" localSheetId="0">'BS-中'!#REF!</definedName>
    <definedName name="Col03_1" localSheetId="1">'IS-中'!$G$34</definedName>
    <definedName name="Col03_P2" localSheetId="0">'BS-中'!#REF!</definedName>
    <definedName name="Col04_1" localSheetId="1">'IS-中'!$I$34</definedName>
    <definedName name="Col04_P2" localSheetId="0">'BS-中'!$A$9</definedName>
    <definedName name="DataEnd" localSheetId="0">'BS-中'!$A$20</definedName>
    <definedName name="EndDate1C" localSheetId="0">'BS-中'!$G$6</definedName>
    <definedName name="EndDate1C_1" localSheetId="0">'BS-中'!$Q$6</definedName>
    <definedName name="EndDateC" localSheetId="0">'BS-中'!$C$6</definedName>
    <definedName name="EndDateC_1" localSheetId="0">'BS-中'!$M$6</definedName>
    <definedName name="EndDayC" localSheetId="0">'BS-中'!$A$3</definedName>
    <definedName name="OLE_LINK1" localSheetId="0">'BS-中'!$C$9</definedName>
    <definedName name="OLE_LINK2" localSheetId="0">'BS-中'!$C$9</definedName>
    <definedName name="_xlnm.Print_Area" localSheetId="1">'IS-中'!$A$1:$I$39</definedName>
  </definedNames>
  <calcPr fullCalcOnLoad="1"/>
</workbook>
</file>

<file path=xl/sharedStrings.xml><?xml version="1.0" encoding="utf-8"?>
<sst xmlns="http://schemas.openxmlformats.org/spreadsheetml/2006/main" count="96" uniqueCount="63">
  <si>
    <t>新光金保險代理人股份有限公司</t>
  </si>
  <si>
    <r>
      <t>資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</rPr>
      <t>產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</rPr>
      <t>負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</rPr>
      <t>債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</rPr>
      <t>表</t>
    </r>
  </si>
  <si>
    <t>民國一○六年及一○五年九月三十日</t>
  </si>
  <si>
    <t>單位：新台幣元</t>
  </si>
  <si>
    <t>一○六年九月三十日</t>
  </si>
  <si>
    <t>一○五年九月三十日</t>
  </si>
  <si>
    <t>資產</t>
  </si>
  <si>
    <t>金額</t>
  </si>
  <si>
    <t>％</t>
  </si>
  <si>
    <t>負債及權益</t>
  </si>
  <si>
    <t>流動資產</t>
  </si>
  <si>
    <t>流動負債</t>
  </si>
  <si>
    <t>現金及約當現金</t>
  </si>
  <si>
    <t>應付帳款</t>
  </si>
  <si>
    <t>-</t>
  </si>
  <si>
    <t>-</t>
  </si>
  <si>
    <t>持有至到期日資產</t>
  </si>
  <si>
    <t>應付所得稅</t>
  </si>
  <si>
    <t>應收帳款</t>
  </si>
  <si>
    <t>應付費用</t>
  </si>
  <si>
    <t>其他應收款</t>
  </si>
  <si>
    <t>其他應付款</t>
  </si>
  <si>
    <t>預付費用</t>
  </si>
  <si>
    <t>其他流動負債</t>
  </si>
  <si>
    <t>其他流動資產</t>
  </si>
  <si>
    <t>流動負債合計</t>
  </si>
  <si>
    <t>流動資產總計</t>
  </si>
  <si>
    <t>負債總計</t>
  </si>
  <si>
    <t>非流動資產</t>
  </si>
  <si>
    <t>不動產及設備</t>
  </si>
  <si>
    <t>權益</t>
  </si>
  <si>
    <t>無形資產</t>
  </si>
  <si>
    <t>股　　本</t>
  </si>
  <si>
    <t>存出保證金</t>
  </si>
  <si>
    <t>保留盈餘</t>
  </si>
  <si>
    <t>非流動資產總計</t>
  </si>
  <si>
    <t>法定盈餘公積</t>
  </si>
  <si>
    <t>未分配盈餘</t>
  </si>
  <si>
    <t>權益總計</t>
  </si>
  <si>
    <t>資　　產　　總　　計</t>
  </si>
  <si>
    <t>負債及權益總計</t>
  </si>
  <si>
    <t>綜 合 損 益 表</t>
  </si>
  <si>
    <t>民國一○六年及一○五年一月一日至九月三十日</t>
  </si>
  <si>
    <t>一○六年前三季</t>
  </si>
  <si>
    <t>一○五年前三季</t>
  </si>
  <si>
    <t>營業收入</t>
  </si>
  <si>
    <t>營業成本</t>
  </si>
  <si>
    <t>營業毛利</t>
  </si>
  <si>
    <t>營業費用</t>
  </si>
  <si>
    <t>營業利益</t>
  </si>
  <si>
    <t>營業外收入及支出</t>
  </si>
  <si>
    <t>利息收入</t>
  </si>
  <si>
    <t>-</t>
  </si>
  <si>
    <r>
      <t>營業外收入及支出合計</t>
    </r>
    <r>
      <rPr>
        <sz val="12"/>
        <rFont val="Times New Roman"/>
        <family val="1"/>
      </rPr>
      <t xml:space="preserve"> </t>
    </r>
  </si>
  <si>
    <t>稅前利益</t>
  </si>
  <si>
    <t>所得稅費用</t>
  </si>
  <si>
    <t>本年度淨利</t>
  </si>
  <si>
    <t>本年度其他綜合損益</t>
  </si>
  <si>
    <t>本年度綜合損益總額</t>
  </si>
  <si>
    <t>每股盈餘</t>
  </si>
  <si>
    <t>稅前</t>
  </si>
  <si>
    <t>稅後</t>
  </si>
  <si>
    <t xml:space="preserve">    基本每股盈餘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</si>
</sst>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&quot;$&quot;* #,##0_-;\-&quot;$&quot;* #,##0_-;_-&quot;$&quot;* &quot;-&quot;??_-;_-@_-"/>
    <numFmt numFmtId="177" formatCode="0;_ۿ"/>
    <numFmt numFmtId="178" formatCode="0.000"/>
    <numFmt numFmtId="179" formatCode="_-* #,##0_-;\-* #,##0_-;_-* &quot;-&quot;??_-;_-@_-"/>
    <numFmt numFmtId="180" formatCode="0_ "/>
    <numFmt numFmtId="181" formatCode="#,##0_);\(#,##0\)"/>
    <numFmt numFmtId="182" formatCode="#,##0_);[Red]\(#,##0\)"/>
    <numFmt numFmtId="183" formatCode="&quot;$&quot;#,##0.00_);\(&quot;$&quot;#,##0.00\)"/>
  </numFmts>
  <fonts count="41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Book Antiqua"/>
      <family val="1"/>
    </font>
    <font>
      <sz val="12"/>
      <name val="Times New Roman"/>
      <family val="1"/>
    </font>
    <font>
      <sz val="9"/>
      <name val="標楷體"/>
      <family val="4"/>
    </font>
    <font>
      <u val="double"/>
      <sz val="12"/>
      <name val="Book Antiqua"/>
      <family val="1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justify" vertical="top" wrapText="1"/>
    </xf>
    <xf numFmtId="0" fontId="4" fillId="0" borderId="0" xfId="0" applyFont="1" applyFill="1" applyAlignment="1">
      <alignment horizontal="justify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distributed" vertical="top" wrapText="1"/>
    </xf>
    <xf numFmtId="0" fontId="4" fillId="0" borderId="0" xfId="0" applyFont="1" applyAlignment="1">
      <alignment horizontal="distributed"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distributed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 horizontal="distributed"/>
    </xf>
    <xf numFmtId="0" fontId="2" fillId="0" borderId="0" xfId="0" applyFont="1" applyAlignment="1">
      <alignment horizontal="left" vertical="top" wrapText="1" inden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left" vertical="top" wrapText="1" indent="3"/>
    </xf>
    <xf numFmtId="176" fontId="5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right" wrapText="1"/>
    </xf>
    <xf numFmtId="1" fontId="5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/>
    </xf>
    <xf numFmtId="177" fontId="5" fillId="0" borderId="0" xfId="0" applyNumberFormat="1" applyFont="1" applyBorder="1" applyAlignment="1">
      <alignment horizontal="right" wrapText="1"/>
    </xf>
    <xf numFmtId="1" fontId="5" fillId="0" borderId="0" xfId="0" applyNumberFormat="1" applyFont="1" applyBorder="1" applyAlignment="1">
      <alignment horizontal="right" wrapText="1"/>
    </xf>
    <xf numFmtId="178" fontId="0" fillId="0" borderId="0" xfId="0" applyNumberFormat="1" applyAlignment="1">
      <alignment/>
    </xf>
    <xf numFmtId="3" fontId="5" fillId="0" borderId="0" xfId="0" applyNumberFormat="1" applyFont="1" applyAlignment="1">
      <alignment horizontal="right" wrapText="1"/>
    </xf>
    <xf numFmtId="3" fontId="5" fillId="0" borderId="0" xfId="0" applyNumberFormat="1" applyFont="1" applyBorder="1" applyAlignment="1">
      <alignment horizontal="right" wrapText="1"/>
    </xf>
    <xf numFmtId="179" fontId="5" fillId="0" borderId="0" xfId="34" applyNumberFormat="1" applyFont="1" applyAlignment="1">
      <alignment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horizontal="right" wrapText="1"/>
    </xf>
    <xf numFmtId="9" fontId="5" fillId="0" borderId="0" xfId="0" applyNumberFormat="1" applyFont="1" applyBorder="1" applyAlignment="1">
      <alignment horizontal="right" wrapText="1"/>
    </xf>
    <xf numFmtId="178" fontId="0" fillId="0" borderId="0" xfId="0" applyNumberFormat="1" applyFont="1" applyAlignment="1">
      <alignment/>
    </xf>
    <xf numFmtId="3" fontId="5" fillId="0" borderId="10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 vertical="top" wrapText="1" indent="5"/>
    </xf>
    <xf numFmtId="3" fontId="5" fillId="0" borderId="11" xfId="0" applyNumberFormat="1" applyFont="1" applyBorder="1" applyAlignment="1">
      <alignment horizontal="right" wrapText="1"/>
    </xf>
    <xf numFmtId="1" fontId="5" fillId="0" borderId="11" xfId="0" applyNumberFormat="1" applyFont="1" applyBorder="1" applyAlignment="1">
      <alignment horizontal="right" wrapText="1"/>
    </xf>
    <xf numFmtId="0" fontId="2" fillId="0" borderId="0" xfId="0" applyFont="1" applyAlignment="1">
      <alignment/>
    </xf>
    <xf numFmtId="180" fontId="5" fillId="0" borderId="0" xfId="0" applyNumberFormat="1" applyFont="1" applyBorder="1" applyAlignment="1">
      <alignment horizontal="right"/>
    </xf>
    <xf numFmtId="9" fontId="5" fillId="0" borderId="0" xfId="0" applyNumberFormat="1" applyFont="1" applyAlignment="1">
      <alignment horizontal="right" wrapText="1"/>
    </xf>
    <xf numFmtId="179" fontId="5" fillId="0" borderId="0" xfId="34" applyNumberFormat="1" applyFont="1" applyBorder="1" applyAlignment="1">
      <alignment horizontal="right" wrapText="1"/>
    </xf>
    <xf numFmtId="43" fontId="5" fillId="0" borderId="0" xfId="34" applyFont="1" applyBorder="1" applyAlignment="1">
      <alignment horizontal="right" wrapText="1"/>
    </xf>
    <xf numFmtId="179" fontId="5" fillId="0" borderId="0" xfId="34" applyNumberFormat="1" applyFont="1" applyAlignment="1">
      <alignment horizontal="right" wrapText="1"/>
    </xf>
    <xf numFmtId="180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3" fontId="5" fillId="0" borderId="11" xfId="0" applyNumberFormat="1" applyFont="1" applyBorder="1" applyAlignment="1">
      <alignment/>
    </xf>
    <xf numFmtId="180" fontId="5" fillId="0" borderId="11" xfId="0" applyNumberFormat="1" applyFont="1" applyBorder="1" applyAlignment="1">
      <alignment horizontal="right"/>
    </xf>
    <xf numFmtId="177" fontId="5" fillId="0" borderId="0" xfId="0" applyNumberFormat="1" applyFont="1" applyAlignment="1">
      <alignment horizontal="right" wrapText="1"/>
    </xf>
    <xf numFmtId="180" fontId="5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vertical="top" wrapText="1"/>
    </xf>
    <xf numFmtId="0" fontId="0" fillId="0" borderId="0" xfId="0" applyFont="1" applyAlignment="1">
      <alignment/>
    </xf>
    <xf numFmtId="42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 horizontal="right" wrapText="1"/>
    </xf>
    <xf numFmtId="0" fontId="5" fillId="0" borderId="0" xfId="0" applyFont="1" applyAlignment="1">
      <alignment wrapText="1"/>
    </xf>
    <xf numFmtId="0" fontId="5" fillId="0" borderId="12" xfId="0" applyFont="1" applyBorder="1" applyAlignment="1">
      <alignment wrapText="1"/>
    </xf>
    <xf numFmtId="0" fontId="4" fillId="0" borderId="0" xfId="0" applyFont="1" applyAlignment="1">
      <alignment horizontal="justify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0" fontId="5" fillId="0" borderId="0" xfId="33" applyFont="1">
      <alignment/>
      <protection/>
    </xf>
    <xf numFmtId="0" fontId="5" fillId="0" borderId="0" xfId="33" applyFont="1" applyAlignment="1">
      <alignment horizontal="distributed" vertical="center"/>
      <protection/>
    </xf>
    <xf numFmtId="0" fontId="5" fillId="0" borderId="0" xfId="33" applyFont="1" applyAlignment="1">
      <alignment horizontal="center" vertical="center"/>
      <protection/>
    </xf>
    <xf numFmtId="0" fontId="2" fillId="0" borderId="0" xfId="33" applyFont="1">
      <alignment/>
      <protection/>
    </xf>
    <xf numFmtId="42" fontId="5" fillId="0" borderId="0" xfId="0" applyNumberFormat="1" applyFont="1" applyAlignment="1">
      <alignment/>
    </xf>
    <xf numFmtId="0" fontId="4" fillId="0" borderId="0" xfId="0" applyFont="1" applyAlignment="1">
      <alignment horizontal="justify" wrapText="1"/>
    </xf>
    <xf numFmtId="0" fontId="4" fillId="0" borderId="0" xfId="0" applyFont="1" applyAlignment="1">
      <alignment wrapText="1"/>
    </xf>
    <xf numFmtId="9" fontId="5" fillId="0" borderId="0" xfId="33" applyNumberFormat="1" applyFont="1">
      <alignment/>
      <protection/>
    </xf>
    <xf numFmtId="181" fontId="4" fillId="0" borderId="0" xfId="0" applyNumberFormat="1" applyFont="1" applyAlignment="1">
      <alignment wrapText="1"/>
    </xf>
    <xf numFmtId="181" fontId="4" fillId="0" borderId="0" xfId="0" applyNumberFormat="1" applyFont="1" applyBorder="1" applyAlignment="1">
      <alignment horizontal="right" wrapText="1"/>
    </xf>
    <xf numFmtId="0" fontId="4" fillId="0" borderId="10" xfId="0" applyFont="1" applyBorder="1" applyAlignment="1">
      <alignment wrapText="1"/>
    </xf>
    <xf numFmtId="3" fontId="4" fillId="0" borderId="0" xfId="0" applyNumberFormat="1" applyFont="1" applyAlignment="1">
      <alignment horizontal="right" wrapText="1"/>
    </xf>
    <xf numFmtId="180" fontId="4" fillId="0" borderId="0" xfId="0" applyNumberFormat="1" applyFont="1" applyAlignment="1">
      <alignment wrapText="1"/>
    </xf>
    <xf numFmtId="181" fontId="4" fillId="0" borderId="10" xfId="0" applyNumberFormat="1" applyFont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0" fontId="5" fillId="0" borderId="0" xfId="33" applyFont="1" applyAlignment="1">
      <alignment horizontal="right"/>
      <protection/>
    </xf>
    <xf numFmtId="181" fontId="4" fillId="0" borderId="10" xfId="0" applyNumberFormat="1" applyFont="1" applyBorder="1" applyAlignment="1">
      <alignment wrapText="1"/>
    </xf>
    <xf numFmtId="3" fontId="4" fillId="0" borderId="10" xfId="0" applyNumberFormat="1" applyFont="1" applyBorder="1" applyAlignment="1">
      <alignment horizontal="right" wrapText="1"/>
    </xf>
    <xf numFmtId="1" fontId="4" fillId="0" borderId="10" xfId="0" applyNumberFormat="1" applyFont="1" applyBorder="1" applyAlignment="1">
      <alignment horizontal="right" wrapText="1"/>
    </xf>
    <xf numFmtId="179" fontId="4" fillId="0" borderId="10" xfId="34" applyNumberFormat="1" applyFont="1" applyBorder="1" applyAlignment="1">
      <alignment horizontal="right" wrapText="1"/>
    </xf>
    <xf numFmtId="0" fontId="2" fillId="0" borderId="0" xfId="33" applyFont="1" applyAlignment="1">
      <alignment horizontal="left" indent="2"/>
      <protection/>
    </xf>
    <xf numFmtId="179" fontId="4" fillId="0" borderId="0" xfId="34" applyNumberFormat="1" applyFont="1" applyBorder="1" applyAlignment="1">
      <alignment horizontal="right" wrapText="1"/>
    </xf>
    <xf numFmtId="179" fontId="4" fillId="0" borderId="0" xfId="34" applyNumberFormat="1" applyFont="1" applyAlignment="1">
      <alignment horizontal="right" wrapText="1"/>
    </xf>
    <xf numFmtId="0" fontId="2" fillId="0" borderId="0" xfId="33" applyFont="1" applyAlignment="1">
      <alignment horizontal="left" indent="4"/>
      <protection/>
    </xf>
    <xf numFmtId="3" fontId="4" fillId="0" borderId="11" xfId="0" applyNumberFormat="1" applyFont="1" applyBorder="1" applyAlignment="1">
      <alignment horizontal="right" wrapText="1"/>
    </xf>
    <xf numFmtId="1" fontId="4" fillId="0" borderId="11" xfId="0" applyNumberFormat="1" applyFont="1" applyBorder="1" applyAlignment="1">
      <alignment horizontal="right" wrapText="1"/>
    </xf>
    <xf numFmtId="43" fontId="4" fillId="0" borderId="11" xfId="34" applyFont="1" applyBorder="1" applyAlignment="1">
      <alignment horizontal="right" wrapText="1"/>
    </xf>
    <xf numFmtId="181" fontId="5" fillId="0" borderId="0" xfId="33" applyNumberFormat="1" applyFont="1" applyAlignment="1">
      <alignment horizontal="right"/>
      <protection/>
    </xf>
    <xf numFmtId="1" fontId="4" fillId="0" borderId="0" xfId="0" applyNumberFormat="1" applyFont="1" applyBorder="1" applyAlignment="1">
      <alignment horizontal="right" wrapText="1"/>
    </xf>
    <xf numFmtId="0" fontId="5" fillId="0" borderId="0" xfId="33" applyFont="1" applyBorder="1" applyAlignment="1">
      <alignment horizontal="right"/>
      <protection/>
    </xf>
    <xf numFmtId="9" fontId="5" fillId="0" borderId="0" xfId="33" applyNumberFormat="1" applyFont="1" applyBorder="1">
      <alignment/>
      <protection/>
    </xf>
    <xf numFmtId="182" fontId="5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 wrapText="1"/>
    </xf>
    <xf numFmtId="181" fontId="5" fillId="0" borderId="0" xfId="33" applyNumberFormat="1" applyFont="1" applyFill="1" applyAlignment="1">
      <alignment horizontal="right"/>
      <protection/>
    </xf>
    <xf numFmtId="0" fontId="5" fillId="0" borderId="0" xfId="33" applyFont="1" applyFill="1" applyAlignment="1">
      <alignment horizontal="right"/>
      <protection/>
    </xf>
    <xf numFmtId="181" fontId="5" fillId="0" borderId="10" xfId="33" applyNumberFormat="1" applyFont="1" applyFill="1" applyBorder="1" applyAlignment="1">
      <alignment horizontal="right"/>
      <protection/>
    </xf>
    <xf numFmtId="181" fontId="5" fillId="0" borderId="10" xfId="33" applyNumberFormat="1" applyFont="1" applyBorder="1" applyAlignment="1">
      <alignment horizontal="right"/>
      <protection/>
    </xf>
    <xf numFmtId="3" fontId="5" fillId="0" borderId="12" xfId="33" applyNumberFormat="1" applyFont="1" applyBorder="1">
      <alignment/>
      <protection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33" applyFont="1" applyAlignment="1">
      <alignment/>
      <protection/>
    </xf>
    <xf numFmtId="8" fontId="7" fillId="0" borderId="0" xfId="0" applyNumberFormat="1" applyFont="1" applyAlignment="1">
      <alignment horizontal="center" wrapText="1"/>
    </xf>
    <xf numFmtId="183" fontId="5" fillId="0" borderId="12" xfId="0" applyNumberFormat="1" applyFont="1" applyBorder="1" applyAlignment="1">
      <alignment/>
    </xf>
    <xf numFmtId="6" fontId="5" fillId="0" borderId="0" xfId="33" applyNumberFormat="1" applyFont="1">
      <alignment/>
      <protection/>
    </xf>
    <xf numFmtId="3" fontId="5" fillId="0" borderId="0" xfId="33" applyNumberFormat="1" applyFont="1">
      <alignment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33" applyFont="1" applyBorder="1" applyAlignment="1">
      <alignment horizontal="distributed" vertical="center"/>
      <protection/>
    </xf>
    <xf numFmtId="0" fontId="2" fillId="0" borderId="0" xfId="33" applyFont="1" applyAlignment="1">
      <alignment horizontal="center"/>
      <protection/>
    </xf>
    <xf numFmtId="0" fontId="5" fillId="0" borderId="0" xfId="33" applyFont="1" applyAlignment="1">
      <alignment horizontal="center"/>
      <protection/>
    </xf>
    <xf numFmtId="0" fontId="2" fillId="0" borderId="0" xfId="33" applyFont="1" applyAlignment="1">
      <alignment horizontal="right"/>
      <protection/>
    </xf>
    <xf numFmtId="0" fontId="2" fillId="0" borderId="10" xfId="33" applyFont="1" applyFill="1" applyBorder="1" applyAlignment="1">
      <alignment horizontal="distributed" vertical="center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KIB2006_Chi[1]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tabSelected="1" zoomScale="75" zoomScaleNormal="75" zoomScalePageLayoutView="0" workbookViewId="0" topLeftCell="A1">
      <selection activeCell="W32" sqref="W32"/>
    </sheetView>
  </sheetViews>
  <sheetFormatPr defaultColWidth="9.00390625" defaultRowHeight="16.5"/>
  <cols>
    <col min="1" max="1" width="35.75390625" style="0" customWidth="1"/>
    <col min="2" max="2" width="3.125" style="0" customWidth="1"/>
    <col min="3" max="3" width="16.875" style="0" customWidth="1"/>
    <col min="4" max="4" width="1.875" style="0" customWidth="1"/>
    <col min="5" max="5" width="7.375" style="0" customWidth="1"/>
    <col min="6" max="6" width="3.125" style="0" customWidth="1"/>
    <col min="7" max="7" width="16.625" style="0" customWidth="1"/>
    <col min="8" max="8" width="1.875" style="0" customWidth="1"/>
    <col min="9" max="9" width="7.25390625" style="0" customWidth="1"/>
    <col min="10" max="10" width="3.125" style="0" customWidth="1"/>
    <col min="11" max="11" width="29.375" style="0" customWidth="1"/>
    <col min="12" max="12" width="2.00390625" style="0" customWidth="1"/>
    <col min="13" max="13" width="16.375" style="0" customWidth="1"/>
    <col min="14" max="14" width="1.625" style="0" customWidth="1"/>
    <col min="15" max="15" width="7.75390625" style="0" customWidth="1"/>
    <col min="16" max="16" width="3.125" style="0" customWidth="1"/>
    <col min="17" max="17" width="16.75390625" style="0" customWidth="1"/>
    <col min="18" max="18" width="1.625" style="0" customWidth="1"/>
    <col min="19" max="19" width="7.00390625" style="0" customWidth="1"/>
    <col min="20" max="20" width="6.00390625" style="0" bestFit="1" customWidth="1"/>
  </cols>
  <sheetData>
    <row r="1" spans="1:19" ht="16.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</row>
    <row r="2" spans="1:19" ht="16.5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19" ht="16.5">
      <c r="A3" s="106" t="s">
        <v>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</row>
    <row r="4" spans="1:19" ht="16.5">
      <c r="A4" s="107" t="s">
        <v>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</row>
    <row r="5" ht="16.5">
      <c r="A5" s="1"/>
    </row>
    <row r="6" spans="1:19" ht="16.5" customHeight="1">
      <c r="A6" s="2"/>
      <c r="B6" s="2"/>
      <c r="C6" s="108" t="s">
        <v>4</v>
      </c>
      <c r="D6" s="108"/>
      <c r="E6" s="108"/>
      <c r="F6" s="2"/>
      <c r="G6" s="109" t="s">
        <v>5</v>
      </c>
      <c r="H6" s="109"/>
      <c r="I6" s="109"/>
      <c r="J6" s="3"/>
      <c r="K6" s="3"/>
      <c r="L6" s="3"/>
      <c r="M6" s="109" t="str">
        <f>EndDateC</f>
        <v>一○六年九月三十日</v>
      </c>
      <c r="N6" s="109"/>
      <c r="O6" s="109"/>
      <c r="P6" s="4"/>
      <c r="Q6" s="109" t="str">
        <f>EndDate1C</f>
        <v>一○五年九月三十日</v>
      </c>
      <c r="R6" s="109"/>
      <c r="S6" s="109"/>
    </row>
    <row r="7" spans="1:19" s="11" customFormat="1" ht="16.5">
      <c r="A7" s="5" t="s">
        <v>6</v>
      </c>
      <c r="B7" s="6"/>
      <c r="C7" s="7" t="s">
        <v>7</v>
      </c>
      <c r="D7" s="8"/>
      <c r="E7" s="7" t="s">
        <v>8</v>
      </c>
      <c r="F7" s="8"/>
      <c r="G7" s="7" t="s">
        <v>7</v>
      </c>
      <c r="H7" s="8"/>
      <c r="I7" s="7" t="s">
        <v>8</v>
      </c>
      <c r="J7" s="6"/>
      <c r="K7" s="5" t="s">
        <v>9</v>
      </c>
      <c r="L7" s="9"/>
      <c r="M7" s="7" t="s">
        <v>7</v>
      </c>
      <c r="N7" s="8"/>
      <c r="O7" s="7" t="s">
        <v>8</v>
      </c>
      <c r="P7" s="10"/>
      <c r="Q7" s="7" t="s">
        <v>7</v>
      </c>
      <c r="R7" s="8"/>
      <c r="S7" s="7" t="s">
        <v>8</v>
      </c>
    </row>
    <row r="8" spans="1:19" ht="16.5">
      <c r="A8" s="12" t="s">
        <v>10</v>
      </c>
      <c r="B8" s="13"/>
      <c r="C8" s="14"/>
      <c r="D8" s="14"/>
      <c r="E8" s="14"/>
      <c r="F8" s="14"/>
      <c r="G8" s="14"/>
      <c r="H8" s="14"/>
      <c r="I8" s="14"/>
      <c r="J8" s="13"/>
      <c r="K8" s="12" t="s">
        <v>11</v>
      </c>
      <c r="L8" s="13"/>
      <c r="M8" s="14"/>
      <c r="N8" s="14"/>
      <c r="O8" s="14"/>
      <c r="P8" s="14"/>
      <c r="Q8" s="14"/>
      <c r="R8" s="14"/>
      <c r="S8" s="14"/>
    </row>
    <row r="9" spans="1:20" ht="16.5">
      <c r="A9" s="15" t="s">
        <v>12</v>
      </c>
      <c r="B9" s="13"/>
      <c r="C9" s="16">
        <v>94731241</v>
      </c>
      <c r="D9" s="17"/>
      <c r="E9" s="18">
        <f>C9/$C$26*100</f>
        <v>74.65606998856948</v>
      </c>
      <c r="F9" s="17"/>
      <c r="G9" s="16">
        <v>71810041</v>
      </c>
      <c r="H9" s="17"/>
      <c r="I9" s="18">
        <v>67.84976360734453</v>
      </c>
      <c r="J9" s="19"/>
      <c r="K9" s="15" t="s">
        <v>13</v>
      </c>
      <c r="M9" s="16">
        <v>0</v>
      </c>
      <c r="N9" s="20"/>
      <c r="O9" s="21" t="s">
        <v>14</v>
      </c>
      <c r="P9" s="20"/>
      <c r="Q9" s="16">
        <v>0</v>
      </c>
      <c r="R9" s="20"/>
      <c r="S9" s="22" t="s">
        <v>15</v>
      </c>
      <c r="T9" s="23"/>
    </row>
    <row r="10" spans="1:20" ht="16.5">
      <c r="A10" s="15" t="s">
        <v>16</v>
      </c>
      <c r="B10" s="13"/>
      <c r="C10" s="24">
        <v>12650</v>
      </c>
      <c r="D10" s="17"/>
      <c r="E10" s="18" t="s">
        <v>14</v>
      </c>
      <c r="F10" s="17"/>
      <c r="G10" s="24">
        <v>14262</v>
      </c>
      <c r="H10" s="17"/>
      <c r="I10" s="18" t="s">
        <v>15</v>
      </c>
      <c r="J10" s="19"/>
      <c r="K10" s="15" t="s">
        <v>17</v>
      </c>
      <c r="M10" s="25">
        <v>37812348</v>
      </c>
      <c r="N10" s="20"/>
      <c r="O10" s="21">
        <f>M10/$C$26*100</f>
        <v>29.799264412889357</v>
      </c>
      <c r="P10" s="20"/>
      <c r="Q10" s="26">
        <v>25690522</v>
      </c>
      <c r="R10" s="20"/>
      <c r="S10" s="22">
        <v>24.27370630033875</v>
      </c>
      <c r="T10" s="23"/>
    </row>
    <row r="11" spans="1:20" ht="16.5">
      <c r="A11" s="15" t="s">
        <v>18</v>
      </c>
      <c r="B11" s="13"/>
      <c r="C11" s="24">
        <v>28897876</v>
      </c>
      <c r="D11" s="17"/>
      <c r="E11" s="18">
        <f>C11/$C$26*100</f>
        <v>22.77392157437273</v>
      </c>
      <c r="F11" s="17"/>
      <c r="G11" s="24">
        <v>30931562</v>
      </c>
      <c r="H11" s="17"/>
      <c r="I11" s="18">
        <v>29.22570632853309</v>
      </c>
      <c r="J11" s="19"/>
      <c r="K11" s="15" t="s">
        <v>19</v>
      </c>
      <c r="L11" s="27"/>
      <c r="M11" s="25">
        <v>23422453</v>
      </c>
      <c r="N11" s="28"/>
      <c r="O11" s="21">
        <f>M11/$C$26*100</f>
        <v>18.4588344036576</v>
      </c>
      <c r="P11" s="29"/>
      <c r="Q11" s="26">
        <v>20057020</v>
      </c>
      <c r="R11" s="28"/>
      <c r="S11" s="22">
        <v>18.95088829802759</v>
      </c>
      <c r="T11" s="30"/>
    </row>
    <row r="12" spans="1:20" ht="16.5">
      <c r="A12" s="15" t="s">
        <v>20</v>
      </c>
      <c r="B12" s="13"/>
      <c r="C12" s="24">
        <v>28569</v>
      </c>
      <c r="D12" s="17"/>
      <c r="E12" s="18" t="s">
        <v>14</v>
      </c>
      <c r="F12" s="17"/>
      <c r="G12" s="24">
        <v>27407</v>
      </c>
      <c r="H12" s="17"/>
      <c r="I12" s="18" t="s">
        <v>15</v>
      </c>
      <c r="J12" s="19"/>
      <c r="K12" s="15" t="s">
        <v>21</v>
      </c>
      <c r="M12" s="25">
        <v>642563</v>
      </c>
      <c r="N12" s="20"/>
      <c r="O12" s="21">
        <f>M12/$C$26*100</f>
        <v>0.5063929047447523</v>
      </c>
      <c r="P12" s="20"/>
      <c r="Q12" s="26">
        <v>701704</v>
      </c>
      <c r="R12" s="20"/>
      <c r="S12" s="22">
        <v>0.6630054774976117</v>
      </c>
      <c r="T12" s="30"/>
    </row>
    <row r="13" spans="1:20" ht="16.5">
      <c r="A13" s="15" t="s">
        <v>22</v>
      </c>
      <c r="C13" s="24">
        <v>37955</v>
      </c>
      <c r="D13" s="20"/>
      <c r="E13" s="18" t="s">
        <v>14</v>
      </c>
      <c r="F13" s="20"/>
      <c r="G13" s="24">
        <v>37612</v>
      </c>
      <c r="H13" s="20"/>
      <c r="I13" s="18" t="s">
        <v>15</v>
      </c>
      <c r="J13" s="19"/>
      <c r="K13" s="15" t="s">
        <v>23</v>
      </c>
      <c r="L13" s="27"/>
      <c r="M13" s="31">
        <v>79593</v>
      </c>
      <c r="N13" s="17"/>
      <c r="O13" s="21" t="s">
        <v>14</v>
      </c>
      <c r="P13" s="29"/>
      <c r="Q13" s="31">
        <v>90597</v>
      </c>
      <c r="R13" s="17"/>
      <c r="S13" s="22" t="s">
        <v>15</v>
      </c>
      <c r="T13" s="30"/>
    </row>
    <row r="14" spans="1:20" ht="16.5">
      <c r="A14" s="15" t="s">
        <v>24</v>
      </c>
      <c r="C14" s="24">
        <v>44685</v>
      </c>
      <c r="E14" s="18" t="s">
        <v>14</v>
      </c>
      <c r="G14" s="24">
        <v>20685</v>
      </c>
      <c r="I14" s="32" t="s">
        <v>15</v>
      </c>
      <c r="J14" s="19"/>
      <c r="K14" s="33" t="s">
        <v>25</v>
      </c>
      <c r="L14" s="27"/>
      <c r="M14" s="34">
        <f>SUM(M9:M13)</f>
        <v>61956957</v>
      </c>
      <c r="N14" s="17"/>
      <c r="O14" s="35">
        <f>M14/$C$26*100</f>
        <v>48.82721760259417</v>
      </c>
      <c r="P14" s="29"/>
      <c r="Q14" s="34">
        <v>46539843</v>
      </c>
      <c r="R14" s="17"/>
      <c r="S14" s="35">
        <v>43.973200709813376</v>
      </c>
      <c r="T14" s="30"/>
    </row>
    <row r="15" spans="1:20" ht="21.75" customHeight="1">
      <c r="A15" s="33" t="s">
        <v>26</v>
      </c>
      <c r="B15" s="13"/>
      <c r="C15" s="34">
        <f>SUM(C9:C14)</f>
        <v>123752976</v>
      </c>
      <c r="D15" s="17"/>
      <c r="E15" s="35">
        <f>C15/$C$26*100</f>
        <v>97.52760272136369</v>
      </c>
      <c r="F15" s="17"/>
      <c r="G15" s="34">
        <v>102841569</v>
      </c>
      <c r="H15" s="17"/>
      <c r="I15" s="34">
        <v>97.16992287552671</v>
      </c>
      <c r="J15" s="19"/>
      <c r="M15" s="20"/>
      <c r="N15" s="20"/>
      <c r="O15" s="20"/>
      <c r="P15" s="20"/>
      <c r="Q15" s="20"/>
      <c r="R15" s="20"/>
      <c r="S15" s="20"/>
      <c r="T15" s="30"/>
    </row>
    <row r="16" spans="1:20" ht="16.5">
      <c r="A16" s="36"/>
      <c r="C16" s="20"/>
      <c r="D16" s="20"/>
      <c r="E16" s="20"/>
      <c r="F16" s="20"/>
      <c r="G16" s="20"/>
      <c r="H16" s="20"/>
      <c r="I16" s="20"/>
      <c r="J16" s="19"/>
      <c r="K16" s="33" t="s">
        <v>27</v>
      </c>
      <c r="L16" s="27"/>
      <c r="M16" s="34">
        <f>M14</f>
        <v>61956957</v>
      </c>
      <c r="N16" s="17"/>
      <c r="O16" s="34">
        <f>O14</f>
        <v>48.82721760259417</v>
      </c>
      <c r="P16" s="29"/>
      <c r="Q16" s="34">
        <v>46539843</v>
      </c>
      <c r="R16" s="17"/>
      <c r="S16" s="34">
        <v>43.973200709813376</v>
      </c>
      <c r="T16" s="30"/>
    </row>
    <row r="17" spans="1:20" ht="16.5">
      <c r="A17" s="12" t="s">
        <v>28</v>
      </c>
      <c r="J17" s="19"/>
      <c r="T17" s="30"/>
    </row>
    <row r="18" spans="1:20" ht="16.5">
      <c r="A18" s="15" t="s">
        <v>29</v>
      </c>
      <c r="B18" s="13"/>
      <c r="C18" s="25">
        <v>611027</v>
      </c>
      <c r="D18" s="28"/>
      <c r="E18" s="37" t="s">
        <v>14</v>
      </c>
      <c r="F18" s="28"/>
      <c r="G18" s="25">
        <v>374110</v>
      </c>
      <c r="H18" s="17"/>
      <c r="I18" s="37" t="s">
        <v>15</v>
      </c>
      <c r="J18" s="19"/>
      <c r="K18" s="12" t="s">
        <v>30</v>
      </c>
      <c r="L18" s="27"/>
      <c r="M18" s="17"/>
      <c r="N18" s="17"/>
      <c r="O18" s="17"/>
      <c r="P18" s="38"/>
      <c r="Q18" s="17"/>
      <c r="R18" s="17"/>
      <c r="S18" s="18"/>
      <c r="T18" s="30"/>
    </row>
    <row r="19" spans="1:20" ht="16.5">
      <c r="A19" s="15" t="s">
        <v>31</v>
      </c>
      <c r="B19" s="13"/>
      <c r="C19" s="25">
        <v>299953</v>
      </c>
      <c r="D19" s="28"/>
      <c r="E19" s="37" t="s">
        <v>14</v>
      </c>
      <c r="F19" s="28"/>
      <c r="G19" s="39">
        <v>394904</v>
      </c>
      <c r="H19" s="40"/>
      <c r="I19" s="37">
        <v>1</v>
      </c>
      <c r="J19" s="19"/>
      <c r="K19" s="15" t="s">
        <v>32</v>
      </c>
      <c r="L19" s="27"/>
      <c r="M19" s="24">
        <v>10000000</v>
      </c>
      <c r="N19" s="17"/>
      <c r="O19" s="41">
        <f>M19/$C$26*100</f>
        <v>7.8808288797324515</v>
      </c>
      <c r="P19" s="38"/>
      <c r="Q19" s="24">
        <v>6000000</v>
      </c>
      <c r="R19" s="17"/>
      <c r="S19" s="22">
        <v>5.669103874262753</v>
      </c>
      <c r="T19" s="30"/>
    </row>
    <row r="20" spans="1:20" ht="16.5">
      <c r="A20" s="15" t="s">
        <v>33</v>
      </c>
      <c r="C20" s="25">
        <v>2226250</v>
      </c>
      <c r="D20" s="17"/>
      <c r="E20" s="42">
        <f>C20/$C$26*100</f>
        <v>1.7544695293504369</v>
      </c>
      <c r="F20" s="43"/>
      <c r="G20" s="25">
        <v>2226250</v>
      </c>
      <c r="H20" s="17"/>
      <c r="I20" s="42">
        <v>2</v>
      </c>
      <c r="J20" s="19"/>
      <c r="K20" s="15" t="s">
        <v>34</v>
      </c>
      <c r="L20" s="27"/>
      <c r="M20" s="17"/>
      <c r="N20" s="17"/>
      <c r="O20" s="17"/>
      <c r="P20" s="38"/>
      <c r="Q20" s="17"/>
      <c r="R20" s="17"/>
      <c r="S20" s="18"/>
      <c r="T20" s="30"/>
    </row>
    <row r="21" spans="1:20" ht="16.5">
      <c r="A21" s="33" t="s">
        <v>35</v>
      </c>
      <c r="C21" s="44">
        <f>SUM(C18:C20)</f>
        <v>3137230</v>
      </c>
      <c r="D21" s="20"/>
      <c r="E21" s="45">
        <f>C21/$C$26*100</f>
        <v>2.4723972786363038</v>
      </c>
      <c r="F21" s="20"/>
      <c r="G21" s="44">
        <v>2995264</v>
      </c>
      <c r="H21" s="20"/>
      <c r="I21" s="45">
        <v>2.830077124473292</v>
      </c>
      <c r="J21" s="19"/>
      <c r="K21" s="33" t="s">
        <v>36</v>
      </c>
      <c r="L21" s="27"/>
      <c r="M21" s="24">
        <v>6788631</v>
      </c>
      <c r="N21" s="17"/>
      <c r="O21" s="18">
        <f>M21/$C$26*100</f>
        <v>5.3500039238646995</v>
      </c>
      <c r="P21" s="38"/>
      <c r="Q21" s="24">
        <v>6788631</v>
      </c>
      <c r="R21" s="17"/>
      <c r="S21" s="22">
        <v>6.414242383840038</v>
      </c>
      <c r="T21" s="30"/>
    </row>
    <row r="22" spans="10:20" ht="16.5">
      <c r="J22" s="19"/>
      <c r="K22" s="33" t="s">
        <v>37</v>
      </c>
      <c r="L22" s="27"/>
      <c r="M22" s="24">
        <v>48144618</v>
      </c>
      <c r="N22" s="17"/>
      <c r="O22" s="46">
        <f>M22/$C$26*100</f>
        <v>37.94194959380868</v>
      </c>
      <c r="P22" s="29"/>
      <c r="Q22" s="24">
        <v>46508359</v>
      </c>
      <c r="R22" s="17"/>
      <c r="S22" s="22">
        <v>43.94345303208383</v>
      </c>
      <c r="T22" s="30"/>
    </row>
    <row r="23" spans="1:20" ht="16.5">
      <c r="A23" s="15"/>
      <c r="C23" s="25"/>
      <c r="D23" s="28"/>
      <c r="E23" s="47"/>
      <c r="F23" s="48"/>
      <c r="G23" s="39"/>
      <c r="H23" s="28"/>
      <c r="I23" s="28"/>
      <c r="J23" s="49"/>
      <c r="K23" s="33" t="s">
        <v>38</v>
      </c>
      <c r="L23" s="27"/>
      <c r="M23" s="34">
        <f>SUM(M19:M22)</f>
        <v>64933249</v>
      </c>
      <c r="N23" s="17"/>
      <c r="O23" s="35">
        <f>M23/$C$26*100</f>
        <v>51.17278239740584</v>
      </c>
      <c r="P23" s="29"/>
      <c r="Q23" s="34">
        <v>59296990</v>
      </c>
      <c r="R23" s="17"/>
      <c r="S23" s="35">
        <v>56.026799290186624</v>
      </c>
      <c r="T23" s="30"/>
    </row>
    <row r="24" ht="16.5">
      <c r="T24" s="30"/>
    </row>
    <row r="25" ht="16.5">
      <c r="T25" s="30"/>
    </row>
    <row r="26" spans="1:20" ht="17.25" thickBot="1">
      <c r="A26" s="12" t="s">
        <v>39</v>
      </c>
      <c r="B26" s="50"/>
      <c r="C26" s="51">
        <f>C21+C15</f>
        <v>126890206</v>
      </c>
      <c r="D26" s="17"/>
      <c r="E26" s="52">
        <v>100</v>
      </c>
      <c r="F26" s="43"/>
      <c r="G26" s="51">
        <v>105836833</v>
      </c>
      <c r="H26" s="17"/>
      <c r="I26" s="52">
        <v>100</v>
      </c>
      <c r="J26" s="19"/>
      <c r="K26" s="36" t="s">
        <v>40</v>
      </c>
      <c r="L26" s="20"/>
      <c r="M26" s="51">
        <f>M14+M23</f>
        <v>126890206</v>
      </c>
      <c r="N26" s="53"/>
      <c r="O26" s="54">
        <v>100</v>
      </c>
      <c r="P26" s="20"/>
      <c r="Q26" s="51">
        <v>105836833</v>
      </c>
      <c r="R26" s="53"/>
      <c r="S26" s="54">
        <v>100</v>
      </c>
      <c r="T26" s="30"/>
    </row>
    <row r="27" spans="1:20" ht="17.25" thickTop="1">
      <c r="A27" s="55"/>
      <c r="J27" s="56"/>
      <c r="T27" s="57"/>
    </row>
    <row r="28" spans="10:20" ht="16.5">
      <c r="J28" s="56"/>
      <c r="T28" s="57"/>
    </row>
    <row r="29" spans="1:20" ht="16.5">
      <c r="A29" s="36"/>
      <c r="J29" s="56"/>
      <c r="M29" s="57"/>
      <c r="N29" s="57"/>
      <c r="O29" s="57"/>
      <c r="P29" s="57"/>
      <c r="Q29" s="57"/>
      <c r="R29" s="57"/>
      <c r="S29" s="57"/>
      <c r="T29" s="57"/>
    </row>
    <row r="31" ht="16.5">
      <c r="A31" s="55"/>
    </row>
    <row r="32" spans="1:11" ht="16.5">
      <c r="A32" s="55"/>
      <c r="K32" s="36"/>
    </row>
    <row r="33" ht="16.5">
      <c r="A33" s="55"/>
    </row>
    <row r="34" ht="16.5">
      <c r="A34" s="55"/>
    </row>
    <row r="35" ht="16.5">
      <c r="A35" s="55"/>
    </row>
    <row r="36" ht="16.5">
      <c r="A36" s="55"/>
    </row>
    <row r="37" ht="16.5">
      <c r="A37" s="55"/>
    </row>
    <row r="38" ht="16.5">
      <c r="A38" s="55"/>
    </row>
    <row r="39" ht="16.5">
      <c r="A39" s="55"/>
    </row>
    <row r="40" ht="16.5">
      <c r="A40" s="55"/>
    </row>
    <row r="41" spans="1:15" ht="24.75" customHeight="1">
      <c r="A41" s="58"/>
      <c r="G41" s="59"/>
      <c r="H41" s="59"/>
      <c r="K41" s="60"/>
      <c r="N41" s="59"/>
      <c r="O41" s="59"/>
    </row>
  </sheetData>
  <sheetProtection/>
  <mergeCells count="8">
    <mergeCell ref="A1:S1"/>
    <mergeCell ref="A2:S2"/>
    <mergeCell ref="A3:S3"/>
    <mergeCell ref="A4:S4"/>
    <mergeCell ref="C6:E6"/>
    <mergeCell ref="G6:I6"/>
    <mergeCell ref="M6:O6"/>
    <mergeCell ref="Q6:S6"/>
  </mergeCells>
  <printOptions/>
  <pageMargins left="0.42" right="0.44" top="0.97" bottom="0.8" header="0.5" footer="0.5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8"/>
  <sheetViews>
    <sheetView zoomScaleSheetLayoutView="75" zoomScalePageLayoutView="0" workbookViewId="0" topLeftCell="A7">
      <selection activeCell="O24" sqref="O24"/>
    </sheetView>
  </sheetViews>
  <sheetFormatPr defaultColWidth="9.00390625" defaultRowHeight="16.5"/>
  <cols>
    <col min="1" max="1" width="32.125" style="61" bestFit="1" customWidth="1"/>
    <col min="2" max="2" width="1.625" style="61" customWidth="1"/>
    <col min="3" max="3" width="16.125" style="61" customWidth="1"/>
    <col min="4" max="4" width="1.875" style="61" customWidth="1"/>
    <col min="5" max="5" width="7.875" style="61" customWidth="1"/>
    <col min="6" max="6" width="3.25390625" style="61" customWidth="1"/>
    <col min="7" max="7" width="16.125" style="61" customWidth="1"/>
    <col min="8" max="8" width="1.875" style="61" customWidth="1"/>
    <col min="9" max="9" width="7.50390625" style="61" customWidth="1"/>
    <col min="10" max="16384" width="9.00390625" style="61" customWidth="1"/>
  </cols>
  <sheetData>
    <row r="1" spans="1:9" ht="21.75" customHeight="1">
      <c r="A1" s="111" t="str">
        <f>'BS-中'!A1:S1</f>
        <v>新光金保險代理人股份有限公司</v>
      </c>
      <c r="B1" s="112"/>
      <c r="C1" s="112"/>
      <c r="D1" s="112"/>
      <c r="E1" s="112"/>
      <c r="F1" s="112"/>
      <c r="G1" s="112"/>
      <c r="H1" s="112"/>
      <c r="I1" s="112"/>
    </row>
    <row r="2" spans="1:9" ht="21.75" customHeight="1">
      <c r="A2" s="111" t="s">
        <v>41</v>
      </c>
      <c r="B2" s="112"/>
      <c r="C2" s="112"/>
      <c r="D2" s="112"/>
      <c r="E2" s="112"/>
      <c r="F2" s="112"/>
      <c r="G2" s="112"/>
      <c r="H2" s="112"/>
      <c r="I2" s="112"/>
    </row>
    <row r="3" spans="1:9" ht="21.75" customHeight="1">
      <c r="A3" s="111" t="s">
        <v>42</v>
      </c>
      <c r="B3" s="112"/>
      <c r="C3" s="112"/>
      <c r="D3" s="112"/>
      <c r="E3" s="112"/>
      <c r="F3" s="112"/>
      <c r="G3" s="112"/>
      <c r="H3" s="112"/>
      <c r="I3" s="112"/>
    </row>
    <row r="4" spans="1:9" ht="20.25" customHeight="1">
      <c r="A4" s="113" t="s">
        <v>3</v>
      </c>
      <c r="B4" s="113"/>
      <c r="C4" s="113"/>
      <c r="D4" s="113"/>
      <c r="E4" s="113"/>
      <c r="F4" s="113"/>
      <c r="G4" s="113"/>
      <c r="H4" s="113"/>
      <c r="I4" s="113"/>
    </row>
    <row r="5" ht="15.75" customHeight="1"/>
    <row r="6" spans="3:9" ht="16.5" customHeight="1">
      <c r="C6" s="110" t="s">
        <v>43</v>
      </c>
      <c r="D6" s="110"/>
      <c r="E6" s="110"/>
      <c r="F6" s="62"/>
      <c r="G6" s="114" t="s">
        <v>44</v>
      </c>
      <c r="H6" s="114"/>
      <c r="I6" s="114"/>
    </row>
    <row r="7" spans="3:9" ht="16.5">
      <c r="C7" s="7" t="s">
        <v>7</v>
      </c>
      <c r="D7" s="8"/>
      <c r="E7" s="7" t="s">
        <v>8</v>
      </c>
      <c r="F7" s="63"/>
      <c r="G7" s="7" t="s">
        <v>7</v>
      </c>
      <c r="H7" s="8"/>
      <c r="I7" s="7" t="s">
        <v>8</v>
      </c>
    </row>
    <row r="8" spans="1:11" ht="16.5">
      <c r="A8" s="64" t="s">
        <v>45</v>
      </c>
      <c r="C8" s="65">
        <v>240776689</v>
      </c>
      <c r="D8" s="66"/>
      <c r="E8" s="67">
        <v>100</v>
      </c>
      <c r="G8" s="65">
        <v>223887774</v>
      </c>
      <c r="H8" s="66"/>
      <c r="I8" s="67">
        <v>100</v>
      </c>
      <c r="J8" s="68"/>
      <c r="K8" s="68"/>
    </row>
    <row r="9" spans="3:11" ht="15.75">
      <c r="C9" s="67"/>
      <c r="D9" s="66"/>
      <c r="E9" s="67"/>
      <c r="G9" s="67"/>
      <c r="H9" s="66"/>
      <c r="I9" s="67"/>
      <c r="J9" s="68"/>
      <c r="K9" s="68"/>
    </row>
    <row r="10" spans="1:11" ht="16.5">
      <c r="A10" s="64" t="s">
        <v>46</v>
      </c>
      <c r="C10" s="69">
        <v>-154704628</v>
      </c>
      <c r="D10" s="66"/>
      <c r="E10" s="70">
        <f>C10/$C$8*100</f>
        <v>-64.25232801502641</v>
      </c>
      <c r="G10" s="69">
        <v>-143683991</v>
      </c>
      <c r="H10" s="66"/>
      <c r="I10" s="69">
        <v>-64.1767919850773</v>
      </c>
      <c r="J10" s="68"/>
      <c r="K10" s="68"/>
    </row>
    <row r="11" spans="3:11" ht="15.75">
      <c r="C11" s="71"/>
      <c r="D11" s="66"/>
      <c r="E11" s="71"/>
      <c r="G11" s="71"/>
      <c r="H11" s="66"/>
      <c r="I11" s="71"/>
      <c r="J11" s="68"/>
      <c r="K11" s="68"/>
    </row>
    <row r="12" spans="1:11" ht="16.5">
      <c r="A12" s="64" t="s">
        <v>47</v>
      </c>
      <c r="C12" s="72">
        <f>SUM(C8:C11)</f>
        <v>86072061</v>
      </c>
      <c r="D12" s="66"/>
      <c r="E12" s="73">
        <f>SUM(E8:E11)</f>
        <v>35.74767198497359</v>
      </c>
      <c r="G12" s="72">
        <v>80203783</v>
      </c>
      <c r="H12" s="66"/>
      <c r="I12" s="73">
        <v>35.8232080149227</v>
      </c>
      <c r="J12" s="68"/>
      <c r="K12" s="68"/>
    </row>
    <row r="13" spans="3:11" ht="15.75">
      <c r="C13" s="67"/>
      <c r="D13" s="66"/>
      <c r="E13" s="67"/>
      <c r="G13" s="67"/>
      <c r="H13" s="66"/>
      <c r="I13" s="67"/>
      <c r="J13" s="68"/>
      <c r="K13" s="68"/>
    </row>
    <row r="14" spans="1:11" ht="16.5">
      <c r="A14" s="64" t="s">
        <v>48</v>
      </c>
      <c r="C14" s="74">
        <v>-33990583</v>
      </c>
      <c r="D14" s="75"/>
      <c r="E14" s="74">
        <f>C14/$C$8*100</f>
        <v>-14.117057237214523</v>
      </c>
      <c r="F14" s="76"/>
      <c r="G14" s="77">
        <v>-31674155</v>
      </c>
      <c r="H14" s="75"/>
      <c r="I14" s="74">
        <v>-14.147335709363032</v>
      </c>
      <c r="J14" s="68"/>
      <c r="K14" s="68"/>
    </row>
    <row r="15" spans="3:11" ht="15.75">
      <c r="C15" s="75"/>
      <c r="D15" s="75"/>
      <c r="E15" s="75"/>
      <c r="F15" s="76"/>
      <c r="G15" s="75"/>
      <c r="H15" s="75"/>
      <c r="I15" s="75"/>
      <c r="J15" s="68"/>
      <c r="K15" s="68"/>
    </row>
    <row r="16" spans="1:11" ht="16.5">
      <c r="A16" s="64" t="s">
        <v>49</v>
      </c>
      <c r="C16" s="78">
        <f>SUM(C12:C14)</f>
        <v>52081478</v>
      </c>
      <c r="D16" s="75"/>
      <c r="E16" s="79">
        <f>C16/$C$8*100</f>
        <v>21.630614747759076</v>
      </c>
      <c r="F16" s="76"/>
      <c r="G16" s="78">
        <v>48529628</v>
      </c>
      <c r="H16" s="75"/>
      <c r="I16" s="80">
        <v>21.67587230555966</v>
      </c>
      <c r="J16" s="68"/>
      <c r="K16" s="68"/>
    </row>
    <row r="17" spans="3:11" ht="15.75">
      <c r="C17" s="75"/>
      <c r="D17" s="75"/>
      <c r="E17" s="75"/>
      <c r="F17" s="76"/>
      <c r="G17" s="75"/>
      <c r="H17" s="75"/>
      <c r="I17" s="75"/>
      <c r="J17" s="68"/>
      <c r="K17" s="68"/>
    </row>
    <row r="18" spans="1:11" ht="16.5">
      <c r="A18" s="64" t="s">
        <v>50</v>
      </c>
      <c r="C18" s="75"/>
      <c r="D18" s="75"/>
      <c r="E18" s="75"/>
      <c r="F18" s="76"/>
      <c r="G18" s="75"/>
      <c r="H18" s="75"/>
      <c r="I18" s="75"/>
      <c r="J18" s="68"/>
      <c r="K18" s="68"/>
    </row>
    <row r="19" spans="1:11" ht="16.5">
      <c r="A19" s="81" t="s">
        <v>51</v>
      </c>
      <c r="C19" s="72">
        <v>90823</v>
      </c>
      <c r="D19" s="75"/>
      <c r="E19" s="82" t="s">
        <v>52</v>
      </c>
      <c r="F19" s="76"/>
      <c r="G19" s="72">
        <v>116934</v>
      </c>
      <c r="H19" s="75"/>
      <c r="I19" s="83" t="s">
        <v>15</v>
      </c>
      <c r="J19" s="68"/>
      <c r="K19" s="68"/>
    </row>
    <row r="20" spans="1:11" ht="16.5">
      <c r="A20" s="84" t="s">
        <v>53</v>
      </c>
      <c r="C20" s="85">
        <f>SUM(C19:C19)</f>
        <v>90823</v>
      </c>
      <c r="D20" s="75"/>
      <c r="E20" s="86" t="s">
        <v>52</v>
      </c>
      <c r="F20" s="76"/>
      <c r="G20" s="85">
        <v>116934</v>
      </c>
      <c r="H20" s="75"/>
      <c r="I20" s="87" t="s">
        <v>15</v>
      </c>
      <c r="J20" s="68"/>
      <c r="K20" s="68"/>
    </row>
    <row r="21" spans="3:11" ht="15.75">
      <c r="C21" s="88"/>
      <c r="D21" s="88"/>
      <c r="E21" s="88"/>
      <c r="F21" s="76"/>
      <c r="G21" s="88"/>
      <c r="H21" s="88"/>
      <c r="I21" s="88"/>
      <c r="J21" s="68"/>
      <c r="K21" s="68"/>
    </row>
    <row r="22" spans="1:11" ht="16.5">
      <c r="A22" s="64" t="s">
        <v>54</v>
      </c>
      <c r="C22" s="72">
        <f>C16+C20</f>
        <v>52172301</v>
      </c>
      <c r="D22" s="75"/>
      <c r="E22" s="89">
        <f>C22/$C$8*100</f>
        <v>21.668335592072204</v>
      </c>
      <c r="F22" s="76"/>
      <c r="G22" s="72">
        <v>48646562</v>
      </c>
      <c r="H22" s="75"/>
      <c r="I22" s="83">
        <v>21.728101151249106</v>
      </c>
      <c r="J22" s="68"/>
      <c r="K22" s="68"/>
    </row>
    <row r="23" spans="3:11" ht="15.75">
      <c r="C23" s="75"/>
      <c r="D23" s="75"/>
      <c r="E23" s="75"/>
      <c r="F23" s="76"/>
      <c r="G23" s="75"/>
      <c r="H23" s="75"/>
      <c r="I23" s="75"/>
      <c r="J23" s="68"/>
      <c r="K23" s="68"/>
    </row>
    <row r="24" spans="1:11" ht="16.5">
      <c r="A24" s="64" t="s">
        <v>55</v>
      </c>
      <c r="C24" s="74">
        <v>-8898903</v>
      </c>
      <c r="D24" s="75"/>
      <c r="E24" s="74">
        <f>C24/$C$8*100</f>
        <v>-3.695915512817771</v>
      </c>
      <c r="F24" s="76"/>
      <c r="G24" s="77">
        <v>-8251282</v>
      </c>
      <c r="H24" s="75"/>
      <c r="I24" s="74">
        <v>-3.685454481315268</v>
      </c>
      <c r="J24" s="68"/>
      <c r="K24" s="68"/>
    </row>
    <row r="25" spans="3:11" ht="15.75">
      <c r="C25" s="75"/>
      <c r="D25" s="75"/>
      <c r="E25" s="75"/>
      <c r="F25" s="90"/>
      <c r="G25" s="75"/>
      <c r="H25" s="75"/>
      <c r="I25" s="75"/>
      <c r="K25" s="91"/>
    </row>
    <row r="26" spans="1:11" ht="16.5">
      <c r="A26" s="64" t="s">
        <v>56</v>
      </c>
      <c r="C26" s="92">
        <f>SUM(C22:C25)</f>
        <v>43273398</v>
      </c>
      <c r="D26" s="93"/>
      <c r="E26" s="70">
        <f>C26/$C$8*100</f>
        <v>17.972420079254434</v>
      </c>
      <c r="F26" s="90"/>
      <c r="G26" s="92">
        <v>40395280</v>
      </c>
      <c r="H26" s="93"/>
      <c r="I26" s="82">
        <v>18.04264666993384</v>
      </c>
      <c r="J26" s="68"/>
      <c r="K26" s="68"/>
    </row>
    <row r="28" spans="1:9" ht="16.5">
      <c r="A28" s="64" t="s">
        <v>57</v>
      </c>
      <c r="C28" s="78" t="s">
        <v>14</v>
      </c>
      <c r="D28" s="94"/>
      <c r="E28" s="80" t="s">
        <v>14</v>
      </c>
      <c r="F28" s="95"/>
      <c r="G28" s="96" t="s">
        <v>15</v>
      </c>
      <c r="H28" s="88"/>
      <c r="I28" s="97" t="s">
        <v>15</v>
      </c>
    </row>
    <row r="30" spans="1:9" ht="17.25" thickBot="1">
      <c r="A30" s="64" t="s">
        <v>58</v>
      </c>
      <c r="C30" s="51">
        <f>SUM(C26)</f>
        <v>43273398</v>
      </c>
      <c r="E30" s="98">
        <f>SUM(E26:E29)</f>
        <v>17.972420079254434</v>
      </c>
      <c r="G30" s="51">
        <v>40395280</v>
      </c>
      <c r="I30" s="98">
        <v>18.04264666993384</v>
      </c>
    </row>
    <row r="31" ht="16.5" thickTop="1"/>
    <row r="32" spans="3:9" ht="16.5">
      <c r="C32" s="110" t="str">
        <f>C6</f>
        <v>一○六年前三季</v>
      </c>
      <c r="D32" s="110"/>
      <c r="E32" s="110"/>
      <c r="F32" s="62"/>
      <c r="G32" s="110" t="str">
        <f>G6</f>
        <v>一○五年前三季</v>
      </c>
      <c r="H32" s="110"/>
      <c r="I32" s="110"/>
    </row>
    <row r="33" spans="1:9" ht="16.5">
      <c r="A33" s="64" t="s">
        <v>59</v>
      </c>
      <c r="C33" s="99" t="s">
        <v>60</v>
      </c>
      <c r="D33" s="100"/>
      <c r="E33" s="99" t="s">
        <v>61</v>
      </c>
      <c r="F33"/>
      <c r="G33" s="99" t="s">
        <v>60</v>
      </c>
      <c r="H33" s="100"/>
      <c r="I33" s="99" t="s">
        <v>61</v>
      </c>
    </row>
    <row r="34" spans="1:9" ht="17.25" thickBot="1">
      <c r="A34" s="101" t="s">
        <v>62</v>
      </c>
      <c r="C34" s="102">
        <f>C22/1000000</f>
        <v>52.172301</v>
      </c>
      <c r="D34" s="14"/>
      <c r="E34" s="103">
        <f>C26/1000000</f>
        <v>43.273398</v>
      </c>
      <c r="F34" s="14"/>
      <c r="G34" s="102">
        <v>81.07760333333333</v>
      </c>
      <c r="H34" s="14"/>
      <c r="I34" s="103">
        <v>67.32546666666667</v>
      </c>
    </row>
    <row r="35" ht="16.5" thickTop="1"/>
    <row r="37" ht="16.5">
      <c r="A37" s="36"/>
    </row>
    <row r="39" spans="1:7" ht="16.5">
      <c r="A39" s="59"/>
      <c r="C39" s="58"/>
      <c r="G39" s="58"/>
    </row>
    <row r="48" spans="1:7" ht="16.5">
      <c r="A48" s="59"/>
      <c r="C48" s="58"/>
      <c r="G48" s="58"/>
    </row>
    <row r="352" ht="15.75">
      <c r="A352" s="104"/>
    </row>
    <row r="353" ht="15.75">
      <c r="A353" s="105"/>
    </row>
    <row r="354" ht="15.75">
      <c r="A354" s="104"/>
    </row>
    <row r="356" ht="15.75">
      <c r="A356" s="104"/>
    </row>
    <row r="357" ht="15.75">
      <c r="A357" s="105"/>
    </row>
    <row r="358" ht="15.75">
      <c r="A358" s="104"/>
    </row>
    <row r="360" ht="15.75">
      <c r="A360" s="104"/>
    </row>
    <row r="361" ht="15.75">
      <c r="A361" s="105"/>
    </row>
    <row r="362" ht="15.75">
      <c r="A362" s="104"/>
    </row>
    <row r="396" ht="15.75">
      <c r="A396" s="104"/>
    </row>
    <row r="397" ht="15.75">
      <c r="A397" s="105"/>
    </row>
    <row r="398" ht="15.75">
      <c r="A398" s="105"/>
    </row>
    <row r="399" ht="15.75">
      <c r="A399" s="105"/>
    </row>
    <row r="400" ht="15.75">
      <c r="A400" s="104"/>
    </row>
    <row r="401" ht="15.75">
      <c r="A401" s="104"/>
    </row>
    <row r="402" ht="15.75">
      <c r="A402" s="104"/>
    </row>
    <row r="403" ht="15.75">
      <c r="A403" s="104"/>
    </row>
    <row r="404" ht="15.75">
      <c r="A404" s="105"/>
    </row>
    <row r="405" ht="15.75">
      <c r="A405" s="105"/>
    </row>
    <row r="406" ht="15.75">
      <c r="A406" s="105"/>
    </row>
    <row r="407" ht="15.75">
      <c r="A407" s="104"/>
    </row>
    <row r="408" ht="15.75">
      <c r="A408" s="104"/>
    </row>
    <row r="598" ht="15.75">
      <c r="A598" s="104"/>
    </row>
  </sheetData>
  <sheetProtection/>
  <mergeCells count="8">
    <mergeCell ref="C32:E32"/>
    <mergeCell ref="G32:I32"/>
    <mergeCell ref="A1:I1"/>
    <mergeCell ref="A2:I2"/>
    <mergeCell ref="A3:I3"/>
    <mergeCell ref="A4:I4"/>
    <mergeCell ref="C6:E6"/>
    <mergeCell ref="G6:I6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游菀靖</dc:creator>
  <cp:keywords/>
  <dc:description/>
  <cp:lastModifiedBy>林宛慧</cp:lastModifiedBy>
  <dcterms:created xsi:type="dcterms:W3CDTF">2017-11-27T01:53:38Z</dcterms:created>
  <dcterms:modified xsi:type="dcterms:W3CDTF">2017-11-29T03:50:49Z</dcterms:modified>
  <cp:category/>
  <cp:version/>
  <cp:contentType/>
  <cp:contentStatus/>
</cp:coreProperties>
</file>